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GoogleDrive/.shortcut-targets-by-id/0B1Z8IS3HOoZUbjJodmpGa3UxUEE/Asiakkaat Keskiö/HSY Ilmastoinfo/HSY työstö Keskiö oma/Opas (#2)/7 Excel-taulukko (korjaukset Joulukuu)/"/>
    </mc:Choice>
  </mc:AlternateContent>
  <xr:revisionPtr revIDLastSave="0" documentId="13_ncr:1_{366D52C0-AEAD-0E46-A0E8-DDA8F1D1E46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oitokulut" sheetId="2" r:id="rId1"/>
    <sheet name="Täyttöohjeet" sheetId="3" r:id="rId2"/>
  </sheets>
  <definedNames>
    <definedName name="Kustannukset" localSheetId="0">OFFSET(Hoitokulut!$B$31,,,COUNTIF(Hoitokulut!$B$31:$B$42,"&lt;&gt;"))</definedName>
    <definedName name="Kustannuslajit" localSheetId="0">OFFSET(Hoitokulut!$A$31,,,COUNTIF(Hoitokulut!$A$31:$A$41,"&lt;&gt;"))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2" l="1"/>
  <c r="F27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C12" i="2"/>
  <c r="D12" i="2" s="1"/>
  <c r="B33" i="2"/>
  <c r="A33" i="2" l="1"/>
  <c r="C13" i="2" l="1"/>
  <c r="E13" i="2" s="1"/>
  <c r="C14" i="2"/>
  <c r="E1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B27" i="2"/>
  <c r="B32" i="2"/>
  <c r="C32" i="2" s="1"/>
  <c r="F32" i="2" s="1"/>
  <c r="B34" i="2"/>
  <c r="C34" i="2" s="1"/>
  <c r="F34" i="2" s="1"/>
  <c r="B35" i="2"/>
  <c r="D35" i="2" s="1"/>
  <c r="A35" i="2"/>
  <c r="A34" i="2"/>
  <c r="B37" i="2"/>
  <c r="C37" i="2" s="1"/>
  <c r="F37" i="2" s="1"/>
  <c r="D36" i="2"/>
  <c r="C33" i="2"/>
  <c r="F33" i="2" s="1"/>
  <c r="B31" i="2"/>
  <c r="C31" i="2" s="1"/>
  <c r="F31" i="2" s="1"/>
  <c r="E12" i="2" l="1"/>
  <c r="C36" i="2"/>
  <c r="F36" i="2" s="1"/>
  <c r="D34" i="2"/>
  <c r="C35" i="2"/>
  <c r="F35" i="2" s="1"/>
  <c r="D33" i="2"/>
  <c r="D31" i="2"/>
  <c r="D37" i="2"/>
  <c r="D32" i="2"/>
  <c r="C27" i="2"/>
  <c r="D27" i="2"/>
</calcChain>
</file>

<file path=xl/sharedStrings.xml><?xml version="1.0" encoding="utf-8"?>
<sst xmlns="http://schemas.openxmlformats.org/spreadsheetml/2006/main" count="48" uniqueCount="42">
  <si>
    <r>
      <rPr>
        <sz val="24"/>
        <color rgb="FF00454D"/>
        <rFont val="Montserrat Bold"/>
      </rPr>
      <t>HSY ILMASTOINFO</t>
    </r>
    <r>
      <rPr>
        <sz val="24"/>
        <color rgb="FF00454D"/>
        <rFont val="Montserrat SemiBold"/>
      </rPr>
      <t xml:space="preserve"> | </t>
    </r>
    <r>
      <rPr>
        <sz val="24"/>
        <color rgb="FF00454D"/>
        <rFont val="Montserrat Regular"/>
      </rPr>
      <t>Yhtiövastikkeen laskentapohja</t>
    </r>
  </si>
  <si>
    <t>Täytettävät kentät (vaaleanpunaiset)</t>
  </si>
  <si>
    <t>Asuinneliöt (m²)*</t>
  </si>
  <si>
    <t>* Tai yhtiövastikkeen jakoperusteena käytetyt yksiköt yhteensä</t>
  </si>
  <si>
    <t>Asunnon koko (m²)</t>
  </si>
  <si>
    <t>KUSTANNUSTEN JAKAUTUMINEN HUONEISTOKOHTAISESTI</t>
  </si>
  <si>
    <t>KUSTANNUSLAJI</t>
  </si>
  <si>
    <t>KUSTANNUS</t>
  </si>
  <si>
    <t>€ / m² / kk</t>
  </si>
  <si>
    <t>€ / kk / asunto</t>
  </si>
  <si>
    <t>€ / vuosi / asunto</t>
  </si>
  <si>
    <t>Henkilöstökulut</t>
  </si>
  <si>
    <t>Hallinto</t>
  </si>
  <si>
    <t>Käyttö ja huolto</t>
  </si>
  <si>
    <t>Ulkoalueiden hoito</t>
  </si>
  <si>
    <t>Siivous</t>
  </si>
  <si>
    <t>Lämmitys</t>
  </si>
  <si>
    <t>Vesi ja jätevesi</t>
  </si>
  <si>
    <t>Sähkö</t>
  </si>
  <si>
    <t>Jätehuolto</t>
  </si>
  <si>
    <t>Vahinkovakuutukset</t>
  </si>
  <si>
    <t>Kiinteistövero</t>
  </si>
  <si>
    <t>Korjaukset</t>
  </si>
  <si>
    <t>Tonttivuokra</t>
  </si>
  <si>
    <t>Muut</t>
  </si>
  <si>
    <t>YHTEENSÄ</t>
  </si>
  <si>
    <t>Hallinto ja henkilöstö</t>
  </si>
  <si>
    <t>Käyttö ja huolto*</t>
  </si>
  <si>
    <t>* Sisältää ulkoalueet, jätehuollon ja siivouksen</t>
  </si>
  <si>
    <t>Asunnon koko</t>
  </si>
  <si>
    <t>Kustannus €</t>
  </si>
  <si>
    <t xml:space="preserve">Täytä tähän kokonaissummat viimeisestä budjetista tai tilinpäätöksestä. </t>
  </si>
  <si>
    <t>Voit selkeyden vuoksi pyöristää luvut ylöspäin sinulle mieleiselle tarkkuudelle.</t>
  </si>
  <si>
    <t xml:space="preserve">Täytä tähän koko taloyhtiön neliöt tai osakemäärä, jonka mukaan </t>
  </si>
  <si>
    <t>vastikkeet teillä määrätään.</t>
  </si>
  <si>
    <t xml:space="preserve">Täytä tähän sen huoneiston koko tai osakemäärä, jota haluat tarkastella, </t>
  </si>
  <si>
    <t>esimerkiksi oman huoneistosi.</t>
  </si>
  <si>
    <r>
      <rPr>
        <sz val="24"/>
        <color rgb="FF00454D"/>
        <rFont val="Montserrat Bold"/>
      </rPr>
      <t>TÄYTTÖOHJEET</t>
    </r>
    <r>
      <rPr>
        <sz val="24"/>
        <color rgb="FF00454D"/>
        <rFont val="Montserrat SemiBold"/>
      </rPr>
      <t xml:space="preserve"> | </t>
    </r>
    <r>
      <rPr>
        <sz val="24"/>
        <color rgb="FF00454D"/>
        <rFont val="Montserrat Regular"/>
      </rPr>
      <t>Yhtiövastikkeen laskentapohja</t>
    </r>
  </si>
  <si>
    <t>€ / vuosi / taloyhtiö</t>
  </si>
  <si>
    <t>Asuinneliöt yhteensä (m²)*</t>
  </si>
  <si>
    <t>YHTIÖVASTIKKEEN MUODOSTUMINEN</t>
  </si>
  <si>
    <t>Vakuutukset, verot ja vuokrat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</si>
</sst>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Montserrat Regular"/>
    </font>
    <font>
      <sz val="16"/>
      <color theme="1"/>
      <name val="Calibri"/>
      <family val="2"/>
      <scheme val="minor"/>
    </font>
    <font>
      <sz val="16"/>
      <color rgb="FF00454D"/>
      <name val="Montserrat Regular"/>
    </font>
    <font>
      <sz val="16"/>
      <color rgb="FF00454D"/>
      <name val="Montserrat Medium"/>
    </font>
    <font>
      <sz val="24"/>
      <color rgb="FF00454D"/>
      <name val="Montserrat SemiBold"/>
    </font>
    <font>
      <sz val="24"/>
      <color rgb="FF00454D"/>
      <name val="Montserrat Bold"/>
    </font>
    <font>
      <sz val="24"/>
      <color rgb="FF00454D"/>
      <name val="Montserrat Regular"/>
    </font>
    <font>
      <sz val="16"/>
      <color theme="0"/>
      <name val="Montserrat Regular"/>
    </font>
    <font>
      <sz val="14"/>
      <color rgb="FF00454D"/>
      <name val="Montserrat Italic"/>
    </font>
    <font>
      <sz val="14"/>
      <color rgb="FF00454D"/>
      <name val="Montserrat Bold"/>
    </font>
    <font>
      <sz val="16"/>
      <color rgb="FF00454D"/>
      <name val="Calibri"/>
      <family val="2"/>
      <scheme val="minor"/>
    </font>
    <font>
      <sz val="14"/>
      <color theme="0"/>
      <name val="Montserrat SemiBold"/>
    </font>
    <font>
      <sz val="11"/>
      <color theme="1"/>
      <name val="Montserrat Medium"/>
    </font>
  </fonts>
  <fills count="7">
    <fill>
      <patternFill patternType="none"/>
    </fill>
    <fill>
      <patternFill patternType="gray125"/>
    </fill>
    <fill>
      <patternFill patternType="solid">
        <fgColor rgb="FFF9E67E"/>
        <bgColor indexed="64"/>
      </patternFill>
    </fill>
    <fill>
      <patternFill patternType="solid">
        <fgColor rgb="FFEDC7D7"/>
        <bgColor indexed="64"/>
      </patternFill>
    </fill>
    <fill>
      <patternFill patternType="solid">
        <fgColor rgb="FFF3B45F"/>
        <bgColor indexed="64"/>
      </patternFill>
    </fill>
    <fill>
      <patternFill patternType="solid">
        <fgColor rgb="FF00454D"/>
        <bgColor indexed="64"/>
      </patternFill>
    </fill>
    <fill>
      <patternFill patternType="solid">
        <fgColor rgb="FFE5ECE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6" borderId="0" xfId="0" applyFont="1" applyFill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4" fillId="3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9" fontId="4" fillId="0" borderId="0" xfId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13" fillId="5" borderId="0" xfId="0" applyFont="1" applyFill="1" applyAlignment="1">
      <alignment horizontal="left" vertical="center" indent="4"/>
    </xf>
    <xf numFmtId="0" fontId="9" fillId="5" borderId="0" xfId="0" applyFont="1" applyFill="1" applyAlignment="1">
      <alignment vertical="center"/>
    </xf>
    <xf numFmtId="2" fontId="9" fillId="5" borderId="0" xfId="0" applyNumberFormat="1" applyFont="1" applyFill="1" applyAlignment="1">
      <alignment vertical="center"/>
    </xf>
    <xf numFmtId="0" fontId="11" fillId="0" borderId="0" xfId="0" applyFont="1" applyAlignment="1">
      <alignment horizontal="left" vertical="center" indent="4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left" vertical="center" indent="4"/>
    </xf>
    <xf numFmtId="0" fontId="5" fillId="2" borderId="0" xfId="0" applyFont="1" applyFill="1" applyAlignment="1">
      <alignment horizontal="right" vertical="center"/>
    </xf>
    <xf numFmtId="2" fontId="5" fillId="2" borderId="0" xfId="0" applyNumberFormat="1" applyFont="1" applyFill="1" applyAlignment="1">
      <alignment vertical="center"/>
    </xf>
    <xf numFmtId="9" fontId="5" fillId="2" borderId="0" xfId="1" applyFont="1" applyFill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right" vertical="center"/>
    </xf>
    <xf numFmtId="2" fontId="5" fillId="4" borderId="0" xfId="0" applyNumberFormat="1" applyFont="1" applyFill="1" applyAlignment="1">
      <alignment vertical="center"/>
    </xf>
    <xf numFmtId="9" fontId="5" fillId="4" borderId="0" xfId="1" applyFont="1" applyFill="1" applyAlignment="1" applyProtection="1">
      <alignment vertical="center"/>
    </xf>
    <xf numFmtId="0" fontId="5" fillId="4" borderId="0" xfId="0" applyFont="1" applyFill="1" applyAlignment="1">
      <alignment vertical="center"/>
    </xf>
    <xf numFmtId="0" fontId="12" fillId="0" borderId="0" xfId="0" applyFont="1" applyAlignment="1">
      <alignment horizontal="left" vertical="center" indent="4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164" fontId="4" fillId="0" borderId="0" xfId="1" applyNumberFormat="1" applyFont="1" applyAlignment="1" applyProtection="1">
      <alignment vertical="center"/>
    </xf>
    <xf numFmtId="164" fontId="9" fillId="5" borderId="0" xfId="1" applyNumberFormat="1" applyFont="1" applyFill="1" applyAlignment="1" applyProtection="1">
      <alignment vertical="center"/>
    </xf>
    <xf numFmtId="0" fontId="10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4"/>
    </xf>
    <xf numFmtId="0" fontId="5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5" fillId="6" borderId="0" xfId="0" applyFont="1" applyFill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3B45F"/>
      <color rgb="FFF9E67E"/>
      <color rgb="FFF6E12D"/>
      <color rgb="FF00454D"/>
      <color rgb="FF3F8157"/>
      <color rgb="FF70A181"/>
      <color rgb="FFEDC7D7"/>
      <color rgb="FF9ABBBA"/>
      <color rgb="FF008782"/>
      <color rgb="FFE9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2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2000" b="1" i="0">
                <a:solidFill>
                  <a:srgbClr val="00454D"/>
                </a:solidFill>
                <a:latin typeface="Montserrat SemiBold" pitchFamily="2" charset="77"/>
              </a:rPr>
              <a:t>Yhtiövastikkeen muodostuminen</a:t>
            </a:r>
          </a:p>
        </c:rich>
      </c:tx>
      <c:layout>
        <c:manualLayout>
          <c:xMode val="edge"/>
          <c:yMode val="edge"/>
          <c:x val="0.26174783271305674"/>
          <c:y val="2.62725752792030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2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F81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4F-463B-AE32-2370FF81BF87}"/>
              </c:ext>
            </c:extLst>
          </c:dPt>
          <c:dPt>
            <c:idx val="1"/>
            <c:bubble3D val="0"/>
            <c:spPr>
              <a:solidFill>
                <a:srgbClr val="0045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E9C-4189-B999-00CB850C60B3}"/>
              </c:ext>
            </c:extLst>
          </c:dPt>
          <c:dPt>
            <c:idx val="2"/>
            <c:bubble3D val="0"/>
            <c:spPr>
              <a:solidFill>
                <a:srgbClr val="F3B4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9C-4189-B999-00CB850C60B3}"/>
              </c:ext>
            </c:extLst>
          </c:dPt>
          <c:dPt>
            <c:idx val="3"/>
            <c:bubble3D val="0"/>
            <c:spPr>
              <a:solidFill>
                <a:srgbClr val="F9E6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4F-463B-AE32-2370FF81BF87}"/>
              </c:ext>
            </c:extLst>
          </c:dPt>
          <c:dPt>
            <c:idx val="4"/>
            <c:bubble3D val="0"/>
            <c:spPr>
              <a:solidFill>
                <a:srgbClr val="9ABBB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9C-4189-B999-00CB850C60B3}"/>
              </c:ext>
            </c:extLst>
          </c:dPt>
          <c:dPt>
            <c:idx val="5"/>
            <c:bubble3D val="0"/>
            <c:spPr>
              <a:solidFill>
                <a:srgbClr val="EDC7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BE9C-4189-B999-00CB850C60B3}"/>
              </c:ext>
            </c:extLst>
          </c:dPt>
          <c:dPt>
            <c:idx val="6"/>
            <c:bubble3D val="0"/>
            <c:spPr>
              <a:solidFill>
                <a:srgbClr val="70A1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E9C-4189-B999-00CB850C60B3}"/>
              </c:ext>
            </c:extLst>
          </c:dPt>
          <c:dLbls>
            <c:dLbl>
              <c:idx val="0"/>
              <c:layout>
                <c:manualLayout>
                  <c:x val="2.4622634334580357E-2"/>
                  <c:y val="1.314651344111956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spc="0" baseline="0">
                        <a:solidFill>
                          <a:srgbClr val="3F8157"/>
                        </a:solidFill>
                        <a:latin typeface="Montserrat" pitchFamily="2" charset="77"/>
                        <a:ea typeface="+mn-ea"/>
                        <a:cs typeface="+mn-cs"/>
                      </a:defRPr>
                    </a:pPr>
                    <a:fld id="{716D4F9D-2C5D-C042-BDC6-210D6F234079}" type="CATEGORYNAME">
                      <a:rPr lang="en-US" b="0" i="0">
                        <a:solidFill>
                          <a:srgbClr val="3F8157"/>
                        </a:solidFill>
                        <a:latin typeface="Montserrat Medium" pitchFamily="2" charset="77"/>
                      </a:rPr>
                      <a:pPr>
                        <a:defRPr sz="1400" b="0">
                          <a:solidFill>
                            <a:srgbClr val="3F8157"/>
                          </a:solidFill>
                          <a:latin typeface="Montserrat" pitchFamily="2" charset="77"/>
                        </a:defRPr>
                      </a:pPr>
                      <a:t>[CATEGORY NAME]</a:t>
                    </a:fld>
                    <a:r>
                      <a:rPr lang="en-US" b="0" i="0" baseline="0">
                        <a:solidFill>
                          <a:srgbClr val="3F8157"/>
                        </a:solidFill>
                        <a:latin typeface="Montserrat Medium" pitchFamily="2" charset="77"/>
                      </a:rPr>
                      <a:t>
</a:t>
                    </a:r>
                    <a:fld id="{952B82EE-C9B5-DF48-995C-0FEC60DE4469}" type="PERCENTAGE">
                      <a:rPr lang="en-US" b="0" i="0" baseline="0">
                        <a:solidFill>
                          <a:srgbClr val="3F8157"/>
                        </a:solidFill>
                        <a:latin typeface="Montserrat Medium" pitchFamily="2" charset="77"/>
                      </a:rPr>
                      <a:pPr>
                        <a:defRPr sz="1400" b="0">
                          <a:solidFill>
                            <a:srgbClr val="3F8157"/>
                          </a:solidFill>
                          <a:latin typeface="Montserrat" pitchFamily="2" charset="77"/>
                        </a:defRPr>
                      </a:pPr>
                      <a:t>[PERCENTAGE]</a:t>
                    </a:fld>
                    <a:endParaRPr lang="en-US" b="0" i="0" baseline="0">
                      <a:solidFill>
                        <a:srgbClr val="3F8157"/>
                      </a:solidFill>
                      <a:latin typeface="Montserrat Medium" pitchFamily="2" charset="77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spc="0" baseline="0">
                      <a:solidFill>
                        <a:srgbClr val="3F8157"/>
                      </a:solidFill>
                      <a:latin typeface="Montserrat" pitchFamily="2" charset="77"/>
                      <a:ea typeface="+mn-ea"/>
                      <a:cs typeface="+mn-cs"/>
                    </a:defRPr>
                  </a:pPr>
                  <a:endParaRPr lang="en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04F-463B-AE32-2370FF81BF8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spc="0" baseline="0">
                      <a:solidFill>
                        <a:srgbClr val="00454D"/>
                      </a:solidFill>
                      <a:latin typeface="Montserrat Medium" pitchFamily="2" charset="77"/>
                      <a:ea typeface="+mn-ea"/>
                      <a:cs typeface="+mn-cs"/>
                    </a:defRPr>
                  </a:pPr>
                  <a:endParaRPr lang="en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BE9C-4189-B999-00CB850C60B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spc="0" baseline="0">
                      <a:solidFill>
                        <a:srgbClr val="F3B45F"/>
                      </a:solidFill>
                      <a:latin typeface="Montserrat Medium" pitchFamily="2" charset="77"/>
                      <a:ea typeface="+mn-ea"/>
                      <a:cs typeface="+mn-cs"/>
                    </a:defRPr>
                  </a:pPr>
                  <a:endParaRPr lang="en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BE9C-4189-B999-00CB850C60B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spc="0" baseline="0">
                      <a:solidFill>
                        <a:srgbClr val="F6E12D"/>
                      </a:solidFill>
                      <a:latin typeface="Montserrat Medium" pitchFamily="2" charset="77"/>
                      <a:ea typeface="+mn-ea"/>
                      <a:cs typeface="+mn-cs"/>
                    </a:defRPr>
                  </a:pPr>
                  <a:endParaRPr lang="en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04F-463B-AE32-2370FF81BF87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spc="0" baseline="0">
                        <a:solidFill>
                          <a:srgbClr val="9ABBBA"/>
                        </a:solidFill>
                        <a:latin typeface="Montserrat Medium" pitchFamily="2" charset="77"/>
                        <a:ea typeface="+mn-ea"/>
                        <a:cs typeface="+mn-cs"/>
                      </a:defRPr>
                    </a:pPr>
                    <a:fld id="{4171D0FC-98A0-E14A-99DB-00B78E41F39F}" type="CATEGORYNAME">
                      <a:rPr lang="en-US" sz="1400" b="0" i="0">
                        <a:solidFill>
                          <a:srgbClr val="9ABBBA"/>
                        </a:solidFill>
                        <a:latin typeface="Montserrat Medium" pitchFamily="2" charset="77"/>
                      </a:rPr>
                      <a:pPr>
                        <a:defRPr b="0">
                          <a:solidFill>
                            <a:srgbClr val="9ABBBA"/>
                          </a:solidFill>
                          <a:latin typeface="Montserrat Medium" pitchFamily="2" charset="77"/>
                        </a:defRPr>
                      </a:pPr>
                      <a:t>[CATEGORY NAME]</a:t>
                    </a:fld>
                    <a:r>
                      <a:rPr lang="en-US" sz="1400" b="0" i="0" baseline="0">
                        <a:solidFill>
                          <a:srgbClr val="9ABBBA"/>
                        </a:solidFill>
                        <a:latin typeface="Montserrat Medium" pitchFamily="2" charset="77"/>
                      </a:rPr>
                      <a:t>
</a:t>
                    </a:r>
                    <a:fld id="{2CC8E891-EBF7-CD4A-955C-FD20BA154C8D}" type="PERCENTAGE">
                      <a:rPr lang="en-US" sz="1400" b="0" i="0" baseline="0">
                        <a:solidFill>
                          <a:srgbClr val="9ABBBA"/>
                        </a:solidFill>
                        <a:latin typeface="Montserrat Medium" pitchFamily="2" charset="77"/>
                      </a:rPr>
                      <a:pPr>
                        <a:defRPr b="0">
                          <a:solidFill>
                            <a:srgbClr val="9ABBBA"/>
                          </a:solidFill>
                          <a:latin typeface="Montserrat Medium" pitchFamily="2" charset="77"/>
                        </a:defRPr>
                      </a:pPr>
                      <a:t>[PERCENTAGE]</a:t>
                    </a:fld>
                    <a:endParaRPr lang="en-US" sz="1400" b="0" i="0" baseline="0">
                      <a:solidFill>
                        <a:srgbClr val="9ABBBA"/>
                      </a:solidFill>
                      <a:latin typeface="Montserrat Medium" pitchFamily="2" charset="77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rgbClr val="9ABBBA"/>
                      </a:solidFill>
                      <a:latin typeface="Montserrat Medium" pitchFamily="2" charset="77"/>
                      <a:ea typeface="+mn-ea"/>
                      <a:cs typeface="+mn-cs"/>
                    </a:defRPr>
                  </a:pPr>
                  <a:endParaRPr lang="en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E9C-4189-B999-00CB850C60B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spc="0" baseline="0">
                      <a:solidFill>
                        <a:srgbClr val="EDC7D7"/>
                      </a:solidFill>
                      <a:latin typeface="Montserrat Medium" pitchFamily="2" charset="77"/>
                      <a:ea typeface="+mn-ea"/>
                      <a:cs typeface="+mn-cs"/>
                    </a:defRPr>
                  </a:pPr>
                  <a:endParaRPr lang="en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BE9C-4189-B999-00CB850C60B3}"/>
                </c:ext>
              </c:extLst>
            </c:dLbl>
            <c:dLbl>
              <c:idx val="6"/>
              <c:layout>
                <c:manualLayout>
                  <c:x val="-3.4213212096675522E-2"/>
                  <c:y val="1.5503672949526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spc="0" baseline="0">
                      <a:solidFill>
                        <a:srgbClr val="70A181"/>
                      </a:solidFill>
                      <a:latin typeface="Montserrat Medium" pitchFamily="2" charset="77"/>
                      <a:ea typeface="+mn-ea"/>
                      <a:cs typeface="+mn-cs"/>
                    </a:defRPr>
                  </a:pPr>
                  <a:endParaRPr lang="en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E9C-4189-B999-00CB850C6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accent1"/>
                    </a:solidFill>
                    <a:latin typeface="Montserrat" pitchFamily="2" charset="77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Hoitokulut!$A$31:$A$37</c:f>
              <c:strCache>
                <c:ptCount val="7"/>
                <c:pt idx="0">
                  <c:v>Hallinto ja henkilöstö</c:v>
                </c:pt>
                <c:pt idx="1">
                  <c:v>Käyttö ja huolto*</c:v>
                </c:pt>
                <c:pt idx="2">
                  <c:v>Lämmitys</c:v>
                </c:pt>
                <c:pt idx="3">
                  <c:v>Sähkö</c:v>
                </c:pt>
                <c:pt idx="4">
                  <c:v>Vesi ja jätevesi</c:v>
                </c:pt>
                <c:pt idx="5">
                  <c:v>Vakuutukset, verot ja vuokrat</c:v>
                </c:pt>
                <c:pt idx="6">
                  <c:v>Korjaukset</c:v>
                </c:pt>
              </c:strCache>
            </c:strRef>
          </c:cat>
          <c:val>
            <c:numRef>
              <c:f>Hoitokulut!$B$31:$B$37</c:f>
              <c:numCache>
                <c:formatCode>General</c:formatCode>
                <c:ptCount val="7"/>
                <c:pt idx="0">
                  <c:v>1000</c:v>
                </c:pt>
                <c:pt idx="1">
                  <c:v>3000</c:v>
                </c:pt>
                <c:pt idx="2">
                  <c:v>7000</c:v>
                </c:pt>
                <c:pt idx="3">
                  <c:v>500</c:v>
                </c:pt>
                <c:pt idx="4">
                  <c:v>2000</c:v>
                </c:pt>
                <c:pt idx="5">
                  <c:v>2000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C-4189-B999-00CB850C60B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</xdr:colOff>
      <xdr:row>8</xdr:row>
      <xdr:rowOff>31749</xdr:rowOff>
    </xdr:from>
    <xdr:to>
      <xdr:col>23</xdr:col>
      <xdr:colOff>677332</xdr:colOff>
      <xdr:row>36</xdr:row>
      <xdr:rowOff>0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0.15369</cdr:x>
      <cdr:y>0.91071</cdr:y>
    </cdr:from>
    <cdr:to>
      <cdr:x>0.76006</cdr:x>
      <cdr:y>0.98783</cdr:y>
    </cdr:to>
    <cdr:sp macro="" textlink="">
      <cdr:nvSpPr>
        <cdr:cNvPr id="2" name="Tekstiruutu 1">
          <a:extLst xmlns:a="http://schemas.openxmlformats.org/drawingml/2006/main">
            <a:ext uri="{FF2B5EF4-FFF2-40B4-BE49-F238E27FC236}">
              <a16:creationId xmlns:a16="http://schemas.microsoft.com/office/drawing/2014/main" id="{B749FE66-DEB6-49A0-94E2-34DBFC5FF9CE}"/>
            </a:ext>
          </a:extLst>
        </cdr:cNvPr>
        <cdr:cNvSpPr txBox="1"/>
      </cdr:nvSpPr>
      <cdr:spPr>
        <a:xfrm xmlns:a="http://schemas.openxmlformats.org/drawingml/2006/main">
          <a:off x="700088" y="2671764"/>
          <a:ext cx="2762250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</c:userShape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tabSelected="1" zoomScale="76" zoomScaleNormal="76" workbookViewId="0">
      <selection activeCell="C30" sqref="C30"/>
    </sheetView>
  </sheetViews>
  <sheetFormatPr baseColWidth="10" defaultColWidth="8.83203125" defaultRowHeight="26" customHeight="1"/>
  <cols>
    <col min="1" max="1" width="49.5" style="1" customWidth="1"/>
    <col min="2" max="2" width="28" style="1" customWidth="1"/>
    <col min="3" max="4" width="25.5" style="1" customWidth="1"/>
    <col min="5" max="5" width="12.5" style="1" customWidth="1"/>
    <col min="6" max="6" width="26" style="1" customWidth="1"/>
  </cols>
  <sheetData>
    <row r="1" spans="1:6" ht="77" customHeight="1">
      <c r="A1" s="35" t="s">
        <v>0</v>
      </c>
      <c r="B1" s="35"/>
      <c r="C1" s="35"/>
      <c r="D1" s="35"/>
      <c r="E1" s="35"/>
      <c r="F1" s="35"/>
    </row>
    <row r="2" spans="1:6" ht="26" customHeight="1">
      <c r="B2" s="36" t="s">
        <v>1</v>
      </c>
      <c r="C2" s="36"/>
      <c r="D2" s="34"/>
      <c r="E2" s="34"/>
      <c r="F2" s="34"/>
    </row>
    <row r="3" spans="1:6" ht="26" customHeight="1">
      <c r="A3" s="33"/>
      <c r="B3" s="33"/>
      <c r="C3" s="33"/>
      <c r="D3" s="33"/>
      <c r="E3" s="33"/>
      <c r="F3" s="33"/>
    </row>
    <row r="4" spans="1:6" ht="26" customHeight="1">
      <c r="A4" s="33"/>
      <c r="B4" s="33"/>
      <c r="C4" s="33"/>
      <c r="D4" s="33"/>
      <c r="E4" s="33"/>
      <c r="F4" s="33"/>
    </row>
    <row r="5" spans="1:6" ht="26" customHeight="1">
      <c r="A5" s="2" t="s">
        <v>39</v>
      </c>
      <c r="B5" s="4">
        <v>477</v>
      </c>
      <c r="C5" s="6" t="s">
        <v>3</v>
      </c>
      <c r="D5" s="5"/>
      <c r="E5" s="5"/>
      <c r="F5" s="5"/>
    </row>
    <row r="6" spans="1:6" ht="26" customHeight="1">
      <c r="B6" s="5"/>
      <c r="C6" s="5"/>
      <c r="D6" s="5"/>
      <c r="E6" s="5"/>
      <c r="F6" s="5"/>
    </row>
    <row r="7" spans="1:6" ht="26" customHeight="1">
      <c r="A7" s="2" t="s">
        <v>4</v>
      </c>
      <c r="B7" s="4">
        <v>109</v>
      </c>
      <c r="C7" s="5"/>
      <c r="D7" s="5"/>
      <c r="E7" s="5"/>
      <c r="F7" s="5"/>
    </row>
    <row r="8" spans="1:6" ht="26" customHeight="1">
      <c r="A8" s="3"/>
      <c r="B8" s="5"/>
      <c r="C8" s="5"/>
      <c r="D8" s="5"/>
      <c r="E8" s="5"/>
      <c r="F8" s="5"/>
    </row>
    <row r="9" spans="1:6" ht="40" customHeight="1">
      <c r="A9" s="37" t="s">
        <v>5</v>
      </c>
      <c r="B9" s="37"/>
      <c r="C9" s="37"/>
      <c r="D9" s="37"/>
      <c r="E9" s="37"/>
      <c r="F9" s="37"/>
    </row>
    <row r="10" spans="1:6" ht="40" customHeight="1">
      <c r="A10" s="39" t="s">
        <v>6</v>
      </c>
      <c r="B10" s="38" t="s">
        <v>7</v>
      </c>
      <c r="C10" s="38"/>
      <c r="D10" s="38"/>
      <c r="E10" s="38"/>
      <c r="F10" s="38"/>
    </row>
    <row r="11" spans="1:6" ht="40" customHeight="1">
      <c r="A11" s="39"/>
      <c r="B11" s="7" t="s">
        <v>38</v>
      </c>
      <c r="C11" s="7" t="s">
        <v>8</v>
      </c>
      <c r="D11" s="7" t="s">
        <v>9</v>
      </c>
      <c r="E11" s="40" t="s">
        <v>10</v>
      </c>
      <c r="F11" s="40"/>
    </row>
    <row r="12" spans="1:6" ht="26" customHeight="1">
      <c r="A12" s="2" t="s">
        <v>11</v>
      </c>
      <c r="B12" s="4">
        <v>1000</v>
      </c>
      <c r="C12" s="8">
        <f>B12/$B$5/12</f>
        <v>0.17470300489168414</v>
      </c>
      <c r="D12" s="30">
        <f>$B$7*C12</f>
        <v>19.042627533193571</v>
      </c>
      <c r="E12" s="41">
        <f t="shared" ref="E12:E25" si="0">C12*$B$7*12</f>
        <v>228.51153039832286</v>
      </c>
      <c r="F12" s="41"/>
    </row>
    <row r="13" spans="1:6" ht="26" customHeight="1">
      <c r="A13" s="2" t="s">
        <v>12</v>
      </c>
      <c r="B13" s="4">
        <v>0</v>
      </c>
      <c r="C13" s="8">
        <f t="shared" ref="C13:C25" si="1">B13/$B$5/12</f>
        <v>0</v>
      </c>
      <c r="D13" s="30">
        <f t="shared" ref="D13:D25" si="2">$B$7*C13</f>
        <v>0</v>
      </c>
      <c r="E13" s="41">
        <f t="shared" si="0"/>
        <v>0</v>
      </c>
      <c r="F13" s="41"/>
    </row>
    <row r="14" spans="1:6" ht="26" customHeight="1">
      <c r="A14" s="2" t="s">
        <v>13</v>
      </c>
      <c r="B14" s="4">
        <v>500</v>
      </c>
      <c r="C14" s="8">
        <f t="shared" si="1"/>
        <v>8.7351502445842069E-2</v>
      </c>
      <c r="D14" s="30">
        <f t="shared" si="2"/>
        <v>9.5213137665967853</v>
      </c>
      <c r="E14" s="41">
        <f t="shared" si="0"/>
        <v>114.25576519916143</v>
      </c>
      <c r="F14" s="41"/>
    </row>
    <row r="15" spans="1:6" ht="26" customHeight="1">
      <c r="A15" s="2" t="s">
        <v>14</v>
      </c>
      <c r="B15" s="4">
        <v>500</v>
      </c>
      <c r="C15" s="8">
        <f t="shared" si="1"/>
        <v>8.7351502445842069E-2</v>
      </c>
      <c r="D15" s="30">
        <f t="shared" si="2"/>
        <v>9.5213137665967853</v>
      </c>
      <c r="E15" s="41">
        <f t="shared" si="0"/>
        <v>114.25576519916143</v>
      </c>
      <c r="F15" s="41"/>
    </row>
    <row r="16" spans="1:6" ht="26" customHeight="1">
      <c r="A16" s="2" t="s">
        <v>15</v>
      </c>
      <c r="B16" s="4">
        <v>0</v>
      </c>
      <c r="C16" s="8">
        <f t="shared" si="1"/>
        <v>0</v>
      </c>
      <c r="D16" s="30">
        <f t="shared" si="2"/>
        <v>0</v>
      </c>
      <c r="E16" s="41">
        <f t="shared" si="0"/>
        <v>0</v>
      </c>
      <c r="F16" s="41"/>
    </row>
    <row r="17" spans="1:6" ht="26" customHeight="1">
      <c r="A17" s="2" t="s">
        <v>16</v>
      </c>
      <c r="B17" s="4">
        <v>7000</v>
      </c>
      <c r="C17" s="8">
        <f t="shared" si="1"/>
        <v>1.2229210342417891</v>
      </c>
      <c r="D17" s="30">
        <f t="shared" si="2"/>
        <v>133.29839273235501</v>
      </c>
      <c r="E17" s="41">
        <f t="shared" si="0"/>
        <v>1599.5807127882601</v>
      </c>
      <c r="F17" s="41"/>
    </row>
    <row r="18" spans="1:6" ht="26" customHeight="1">
      <c r="A18" s="2" t="s">
        <v>17</v>
      </c>
      <c r="B18" s="4">
        <v>2000</v>
      </c>
      <c r="C18" s="8">
        <f t="shared" si="1"/>
        <v>0.34940600978336828</v>
      </c>
      <c r="D18" s="30">
        <f t="shared" si="2"/>
        <v>38.085255066387141</v>
      </c>
      <c r="E18" s="41">
        <f t="shared" si="0"/>
        <v>457.02306079664572</v>
      </c>
      <c r="F18" s="41"/>
    </row>
    <row r="19" spans="1:6" ht="26" customHeight="1">
      <c r="A19" s="2" t="s">
        <v>18</v>
      </c>
      <c r="B19" s="4">
        <v>500</v>
      </c>
      <c r="C19" s="8">
        <f t="shared" si="1"/>
        <v>8.7351502445842069E-2</v>
      </c>
      <c r="D19" s="30">
        <f t="shared" si="2"/>
        <v>9.5213137665967853</v>
      </c>
      <c r="E19" s="41">
        <f t="shared" si="0"/>
        <v>114.25576519916143</v>
      </c>
      <c r="F19" s="41"/>
    </row>
    <row r="20" spans="1:6" ht="26" customHeight="1">
      <c r="A20" s="2" t="s">
        <v>19</v>
      </c>
      <c r="B20" s="4">
        <v>2000</v>
      </c>
      <c r="C20" s="8">
        <f t="shared" si="1"/>
        <v>0.34940600978336828</v>
      </c>
      <c r="D20" s="30">
        <f t="shared" si="2"/>
        <v>38.085255066387141</v>
      </c>
      <c r="E20" s="41">
        <f t="shared" si="0"/>
        <v>457.02306079664572</v>
      </c>
      <c r="F20" s="41"/>
    </row>
    <row r="21" spans="1:6" ht="26" customHeight="1">
      <c r="A21" s="2" t="s">
        <v>20</v>
      </c>
      <c r="B21" s="4">
        <v>1000</v>
      </c>
      <c r="C21" s="8">
        <f t="shared" si="1"/>
        <v>0.17470300489168414</v>
      </c>
      <c r="D21" s="30">
        <f t="shared" si="2"/>
        <v>19.042627533193571</v>
      </c>
      <c r="E21" s="41">
        <f t="shared" si="0"/>
        <v>228.51153039832286</v>
      </c>
      <c r="F21" s="41"/>
    </row>
    <row r="22" spans="1:6" ht="26" customHeight="1">
      <c r="A22" s="2" t="s">
        <v>21</v>
      </c>
      <c r="B22" s="4">
        <v>1000</v>
      </c>
      <c r="C22" s="8">
        <f t="shared" si="1"/>
        <v>0.17470300489168414</v>
      </c>
      <c r="D22" s="30">
        <f t="shared" si="2"/>
        <v>19.042627533193571</v>
      </c>
      <c r="E22" s="41">
        <f t="shared" si="0"/>
        <v>228.51153039832286</v>
      </c>
      <c r="F22" s="41"/>
    </row>
    <row r="23" spans="1:6" ht="26" customHeight="1">
      <c r="A23" s="2" t="s">
        <v>22</v>
      </c>
      <c r="B23" s="4">
        <v>1000</v>
      </c>
      <c r="C23" s="8">
        <f t="shared" si="1"/>
        <v>0.17470300489168414</v>
      </c>
      <c r="D23" s="30">
        <f t="shared" si="2"/>
        <v>19.042627533193571</v>
      </c>
      <c r="E23" s="41">
        <f t="shared" si="0"/>
        <v>228.51153039832286</v>
      </c>
      <c r="F23" s="41"/>
    </row>
    <row r="24" spans="1:6" ht="26" customHeight="1">
      <c r="A24" s="2" t="s">
        <v>23</v>
      </c>
      <c r="B24" s="4">
        <v>0</v>
      </c>
      <c r="C24" s="8">
        <f t="shared" si="1"/>
        <v>0</v>
      </c>
      <c r="D24" s="30">
        <f t="shared" si="2"/>
        <v>0</v>
      </c>
      <c r="E24" s="41">
        <f t="shared" si="0"/>
        <v>0</v>
      </c>
      <c r="F24" s="41"/>
    </row>
    <row r="25" spans="1:6" ht="26" customHeight="1">
      <c r="A25" s="2" t="s">
        <v>24</v>
      </c>
      <c r="B25" s="4">
        <v>0</v>
      </c>
      <c r="C25" s="8">
        <f t="shared" si="1"/>
        <v>0</v>
      </c>
      <c r="D25" s="30">
        <f t="shared" si="2"/>
        <v>0</v>
      </c>
      <c r="E25" s="41">
        <f t="shared" si="0"/>
        <v>0</v>
      </c>
      <c r="F25" s="41"/>
    </row>
    <row r="26" spans="1:6" ht="26" customHeight="1">
      <c r="A26" s="3"/>
      <c r="B26" s="5"/>
      <c r="C26" s="8"/>
      <c r="D26" s="30"/>
      <c r="E26" s="10"/>
      <c r="F26" s="8"/>
    </row>
    <row r="27" spans="1:6" ht="26" customHeight="1">
      <c r="A27" s="11" t="s">
        <v>25</v>
      </c>
      <c r="B27" s="12">
        <f>SUM(B12:B25)</f>
        <v>16500</v>
      </c>
      <c r="C27" s="13">
        <f>SUM(C12:C25)</f>
        <v>2.882599580712788</v>
      </c>
      <c r="D27" s="31">
        <f>SUM(D12:D25)</f>
        <v>314.20335429769398</v>
      </c>
      <c r="E27" s="12"/>
      <c r="F27" s="13">
        <f>SUM(E12:F25)</f>
        <v>3770.4402515723277</v>
      </c>
    </row>
    <row r="28" spans="1:6" ht="26" customHeight="1">
      <c r="A28" s="3"/>
      <c r="B28" s="10"/>
      <c r="C28" s="10"/>
      <c r="D28" s="10"/>
      <c r="E28" s="10"/>
      <c r="F28" s="10"/>
    </row>
    <row r="29" spans="1:6" ht="40" customHeight="1">
      <c r="A29" s="37" t="s">
        <v>40</v>
      </c>
      <c r="B29" s="37"/>
      <c r="C29" s="37"/>
      <c r="D29" s="37"/>
      <c r="E29" s="37"/>
      <c r="F29" s="37"/>
    </row>
    <row r="30" spans="1:6" ht="40" customHeight="1">
      <c r="A30" s="14" t="s">
        <v>6</v>
      </c>
      <c r="B30" s="7" t="s">
        <v>38</v>
      </c>
      <c r="C30" s="7" t="s">
        <v>8</v>
      </c>
      <c r="D30" s="7" t="s">
        <v>9</v>
      </c>
      <c r="E30" s="40" t="s">
        <v>10</v>
      </c>
      <c r="F30" s="40"/>
    </row>
    <row r="31" spans="1:6" ht="26" customHeight="1">
      <c r="A31" s="2" t="s">
        <v>26</v>
      </c>
      <c r="B31" s="15">
        <f>B13+B12</f>
        <v>1000</v>
      </c>
      <c r="C31" s="8">
        <f>B31/$B$5/12</f>
        <v>0.17470300489168414</v>
      </c>
      <c r="D31" s="9">
        <f>B31/(SUM($B$12:$B$25))</f>
        <v>6.0606060606060608E-2</v>
      </c>
      <c r="E31" s="10"/>
      <c r="F31" s="8">
        <f>C31*$B$7*12</f>
        <v>228.51153039832286</v>
      </c>
    </row>
    <row r="32" spans="1:6" ht="26" customHeight="1">
      <c r="A32" s="2" t="s">
        <v>27</v>
      </c>
      <c r="B32" s="15">
        <f>SUM(B14:B16)+B20</f>
        <v>3000</v>
      </c>
      <c r="C32" s="8">
        <f t="shared" ref="C32:C37" si="3">B32/$B$5/12</f>
        <v>0.52410901467505244</v>
      </c>
      <c r="D32" s="9">
        <f t="shared" ref="D32:D37" si="4">B32/(SUM($B$12:$B$25))</f>
        <v>0.18181818181818182</v>
      </c>
      <c r="E32" s="10"/>
      <c r="F32" s="8">
        <f t="shared" ref="F32:F37" si="5">C32*$B$7*12</f>
        <v>685.53459119496858</v>
      </c>
    </row>
    <row r="33" spans="1:6" ht="26" customHeight="1">
      <c r="A33" s="21" t="str">
        <f>A17</f>
        <v>Lämmitys</v>
      </c>
      <c r="B33" s="22">
        <f>B17</f>
        <v>7000</v>
      </c>
      <c r="C33" s="23">
        <f t="shared" si="3"/>
        <v>1.2229210342417891</v>
      </c>
      <c r="D33" s="24">
        <f t="shared" si="4"/>
        <v>0.42424242424242425</v>
      </c>
      <c r="E33" s="25"/>
      <c r="F33" s="23">
        <f t="shared" si="5"/>
        <v>1599.5807127882601</v>
      </c>
    </row>
    <row r="34" spans="1:6" ht="26" customHeight="1">
      <c r="A34" s="16" t="str">
        <f>A19</f>
        <v>Sähkö</v>
      </c>
      <c r="B34" s="17">
        <f>B19</f>
        <v>500</v>
      </c>
      <c r="C34" s="18">
        <f t="shared" si="3"/>
        <v>8.7351502445842069E-2</v>
      </c>
      <c r="D34" s="19">
        <f t="shared" si="4"/>
        <v>3.0303030303030304E-2</v>
      </c>
      <c r="E34" s="20"/>
      <c r="F34" s="18">
        <f t="shared" si="5"/>
        <v>114.25576519916143</v>
      </c>
    </row>
    <row r="35" spans="1:6" ht="26" customHeight="1">
      <c r="A35" s="2" t="str">
        <f>A18</f>
        <v>Vesi ja jätevesi</v>
      </c>
      <c r="B35" s="15">
        <f>B18</f>
        <v>2000</v>
      </c>
      <c r="C35" s="8">
        <f t="shared" si="3"/>
        <v>0.34940600978336828</v>
      </c>
      <c r="D35" s="9">
        <f t="shared" si="4"/>
        <v>0.12121212121212122</v>
      </c>
      <c r="E35" s="10"/>
      <c r="F35" s="8">
        <f t="shared" si="5"/>
        <v>457.02306079664572</v>
      </c>
    </row>
    <row r="36" spans="1:6" ht="26" customHeight="1">
      <c r="A36" s="2" t="s">
        <v>41</v>
      </c>
      <c r="B36" s="15">
        <f>B21+B22+B24</f>
        <v>2000</v>
      </c>
      <c r="C36" s="8">
        <f t="shared" si="3"/>
        <v>0.34940600978336828</v>
      </c>
      <c r="D36" s="9">
        <f t="shared" si="4"/>
        <v>0.12121212121212122</v>
      </c>
      <c r="E36" s="10"/>
      <c r="F36" s="8">
        <f t="shared" si="5"/>
        <v>457.02306079664572</v>
      </c>
    </row>
    <row r="37" spans="1:6" ht="26" customHeight="1">
      <c r="A37" s="2" t="s">
        <v>22</v>
      </c>
      <c r="B37" s="15">
        <f>B23</f>
        <v>1000</v>
      </c>
      <c r="C37" s="8">
        <f t="shared" si="3"/>
        <v>0.17470300489168414</v>
      </c>
      <c r="D37" s="9">
        <f t="shared" si="4"/>
        <v>6.0606060606060608E-2</v>
      </c>
      <c r="E37" s="10"/>
      <c r="F37" s="8">
        <f t="shared" si="5"/>
        <v>228.51153039832286</v>
      </c>
    </row>
    <row r="38" spans="1:6" ht="26" customHeight="1">
      <c r="A38" s="26"/>
      <c r="B38" s="27"/>
      <c r="C38" s="27"/>
      <c r="D38" s="27"/>
      <c r="E38" s="27"/>
      <c r="F38" s="27"/>
    </row>
    <row r="39" spans="1:6" ht="26" customHeight="1">
      <c r="A39" s="32" t="s">
        <v>28</v>
      </c>
      <c r="B39" s="32"/>
      <c r="C39" s="32"/>
      <c r="D39" s="32"/>
      <c r="E39" s="32"/>
      <c r="F39" s="32"/>
    </row>
  </sheetData>
  <sheetProtection algorithmName="SHA-512" hashValue="yIWFo6f9Cp7d0O+Yqw6slUjn8zZDNd1MZXX9LzsOU5mp0B/yvgESE0VEIzIpgKHAtrZFYFYhSW/j0koRPFlppg==" saltValue="64UITUpxQ2T72zkgW4BTEg==" spinCount="100000" sheet="1" objects="1" scenarios="1"/>
  <mergeCells count="25">
    <mergeCell ref="E30:F30"/>
    <mergeCell ref="E22:F22"/>
    <mergeCell ref="E23:F23"/>
    <mergeCell ref="E24:F24"/>
    <mergeCell ref="E25:F25"/>
    <mergeCell ref="E17:F17"/>
    <mergeCell ref="E18:F18"/>
    <mergeCell ref="E19:F19"/>
    <mergeCell ref="E20:F20"/>
    <mergeCell ref="E21:F21"/>
    <mergeCell ref="A39:F39"/>
    <mergeCell ref="A3:F4"/>
    <mergeCell ref="D2:F2"/>
    <mergeCell ref="A1:F1"/>
    <mergeCell ref="B2:C2"/>
    <mergeCell ref="A9:F9"/>
    <mergeCell ref="B10:F10"/>
    <mergeCell ref="A10:A11"/>
    <mergeCell ref="E11:F11"/>
    <mergeCell ref="A29:F29"/>
    <mergeCell ref="E12:F12"/>
    <mergeCell ref="E13:F13"/>
    <mergeCell ref="E14:F14"/>
    <mergeCell ref="E15:F15"/>
    <mergeCell ref="E16:F16"/>
  </mergeCells>
  <pageMargins left="0.7" right="0.7" top="0.75" bottom="0.75" header="0.3" footer="0.3"/>
  <pageSetup paperSize="9" scale="44" orientation="portrait" horizontalDpi="30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A4F8-AE57-4916-BB16-F62FFBCC05D2}">
  <dimension ref="A1:M56"/>
  <sheetViews>
    <sheetView zoomScale="76" zoomScaleNormal="76" workbookViewId="0">
      <selection activeCell="B9" sqref="B9"/>
    </sheetView>
  </sheetViews>
  <sheetFormatPr baseColWidth="10" defaultColWidth="8.83203125" defaultRowHeight="15"/>
  <cols>
    <col min="1" max="1" width="37.6640625" customWidth="1"/>
    <col min="2" max="2" width="113.6640625" customWidth="1"/>
    <col min="13" max="13" width="17.33203125" customWidth="1"/>
  </cols>
  <sheetData>
    <row r="1" spans="1:13" ht="107" customHeight="1">
      <c r="A1" s="35" t="s">
        <v>37</v>
      </c>
      <c r="B1" s="35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30" customHeight="1">
      <c r="A2" s="42" t="s">
        <v>2</v>
      </c>
      <c r="B2" s="5" t="s">
        <v>33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30" customHeight="1">
      <c r="A3" s="42"/>
      <c r="B3" s="5" t="s">
        <v>34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30" customHeight="1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30" customHeight="1">
      <c r="A5" s="42" t="s">
        <v>29</v>
      </c>
      <c r="B5" s="5" t="s">
        <v>35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30" customHeight="1">
      <c r="A6" s="42"/>
      <c r="B6" s="5" t="s">
        <v>36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0" customHeight="1">
      <c r="A7" s="29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30" customHeight="1">
      <c r="A8" s="42" t="s">
        <v>30</v>
      </c>
      <c r="B8" s="5" t="s">
        <v>31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30" customHeight="1">
      <c r="A9" s="42"/>
      <c r="B9" s="5" t="s">
        <v>32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30" customHeight="1"/>
    <row r="11" spans="1:13" ht="30" customHeight="1"/>
    <row r="12" spans="1:13" ht="30" customHeight="1"/>
    <row r="13" spans="1:13" ht="30" customHeight="1"/>
    <row r="14" spans="1:13" ht="30" customHeight="1"/>
    <row r="15" spans="1:13" ht="30" customHeight="1"/>
    <row r="16" spans="1:1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</sheetData>
  <sheetProtection algorithmName="SHA-512" hashValue="F0MBNqWhF8IbIxsVyGXbfArq7ZTUFAddy9DeCjUdd0dQH7uYXM4h1VkMydvQPg+SK4aSmLR06b/wR8oAc6pVfA==" saltValue="+nmeBuADEfxeokbbmBHPhA==" spinCount="100000" sheet="1" objects="1" scenarios="1"/>
  <mergeCells count="4">
    <mergeCell ref="A8:A9"/>
    <mergeCell ref="A5:A6"/>
    <mergeCell ref="A2:A3"/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624FB2EFDB9924B8FBA65ADB913B5DA" ma:contentTypeVersion="14" ma:contentTypeDescription="Luo uusi asiakirja." ma:contentTypeScope="" ma:versionID="447be92811dcba20da6b0ddeaae68498">
  <xsd:schema xmlns:xsd="http://www.w3.org/2001/XMLSchema" xmlns:xs="http://www.w3.org/2001/XMLSchema" xmlns:p="http://schemas.microsoft.com/office/2006/metadata/properties" xmlns:ns3="7c562a57-e084-459d-9600-c01f60ddd8b8" xmlns:ns4="068ff314-3be9-4d64-a328-8e453009dbc4" targetNamespace="http://schemas.microsoft.com/office/2006/metadata/properties" ma:root="true" ma:fieldsID="62a254a8adfddcf0131e6d2b3b7ccad1" ns3:_="" ns4:_="">
    <xsd:import namespace="7c562a57-e084-459d-9600-c01f60ddd8b8"/>
    <xsd:import namespace="068ff314-3be9-4d64-a328-8e453009db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62a57-e084-459d-9600-c01f60ddd8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ff314-3be9-4d64-a328-8e453009db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E8D70-E100-48A9-9FC6-57505CBC9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62a57-e084-459d-9600-c01f60ddd8b8"/>
    <ds:schemaRef ds:uri="068ff314-3be9-4d64-a328-8e453009db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19E70E-9F10-4073-B286-1B878AE526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73259A-0884-427C-ABE0-A0945AAB9F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Hoitokulut</vt:lpstr>
      <vt:lpstr>Täyttöohjeet</vt:lpstr>
    </vt:vector>
  </TitlesOfParts>
  <Manager/>
  <Company>City of Helsinki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 Marikka</dc:creator>
  <cp:keywords/>
  <dc:description/>
  <cp:lastModifiedBy>Winnie Ndukwe Keskiö Design</cp:lastModifiedBy>
  <cp:revision/>
  <dcterms:created xsi:type="dcterms:W3CDTF">2022-01-10T09:27:45Z</dcterms:created>
  <dcterms:modified xsi:type="dcterms:W3CDTF">2023-01-04T11:22:06Z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0x010100F624FB2EFDB9924B8FBA65ADB913B5DA</vt:lpwstr>
  </property>
</Properties>
</file>